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80" windowHeight="10875" activeTab="0"/>
  </bookViews>
  <sheets>
    <sheet name="POLAR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<sst xmlns="http://schemas.openxmlformats.org/spreadsheetml/2006/main" count="21" uniqueCount="20">
  <si>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Longueur d'onde maxi (1)</t>
  </si>
  <si>
    <t>mètres</t>
  </si>
  <si>
    <t>soit :</t>
  </si>
  <si>
    <t>Valeur maxi du CV</t>
  </si>
  <si>
    <t>pF</t>
  </si>
  <si>
    <t>L'inductance doit faire :</t>
  </si>
  <si>
    <t>µH</t>
  </si>
  <si>
    <t>Diamètre du fil :</t>
  </si>
  <si>
    <t>mm</t>
  </si>
  <si>
    <t>Diamètre de la bobine :</t>
  </si>
  <si>
    <t>cm</t>
  </si>
  <si>
    <t>Sur un cm, on bobinera (2) :</t>
  </si>
  <si>
    <t>spires</t>
  </si>
  <si>
    <t>Nombre total de spires :</t>
  </si>
  <si>
    <t>La longueur de la bobine sera :</t>
  </si>
  <si>
    <t>(1) : 550 m en PO, 2000 m en GO</t>
  </si>
  <si>
    <t>(2) : A estimer en fonction du diamètre du fil et du type de bobinage (spires jointives ou non).</t>
  </si>
  <si>
    <t>Par exemple, avec du fil de 5/10 mm de diamètre on bobinera théoriquement 20 spires jointives</t>
  </si>
  <si>
    <t>par cm, mais en réalité, un peu moins. On prendra 18 spires.</t>
  </si>
  <si>
    <t>Calcul d'une bobine cylindrique à une seule couche de spires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</si>
</sst>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&quot; V&quot;"/>
    <numFmt numFmtId="165" formatCode="0&quot; mA&quot;"/>
    <numFmt numFmtId="166" formatCode="0.0&quot; mA&quot;"/>
    <numFmt numFmtId="167" formatCode="#,##0&quot; Ω&quot;"/>
    <numFmt numFmtId="168" formatCode="General\ &quot; MHz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47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168" fontId="3" fillId="4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3" fontId="1" fillId="3" borderId="3" xfId="15" applyFont="1" applyFill="1" applyBorder="1" applyAlignment="1" applyProtection="1">
      <alignment horizontal="center"/>
      <protection locked="0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6" borderId="9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0" fontId="5" fillId="6" borderId="21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\..\..\Program%20Files\Macromedia\Dreamweaver%203\Nouveau%20dossier\index.html" TargetMode="External" /><Relationship Id="rId3" Type="http://schemas.openxmlformats.org/officeDocument/2006/relationships/hyperlink" Target="..\..\..\Program%20Files\Macromedia\Dreamweaver%203\Nouveau%20dossier\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..\..\..\Program%20Files\Macromedia\Dreamweaver%203\Nouveau%20dossier\Calculs.htm" TargetMode="External" /><Relationship Id="rId6" Type="http://schemas.openxmlformats.org/officeDocument/2006/relationships/hyperlink" Target="..\..\..\Program%20Files\Macromedia\Dreamweaver%203\Nouveau%20dossier\Calcu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609600</xdr:colOff>
      <xdr:row>2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95250</xdr:rowOff>
    </xdr:from>
    <xdr:to>
      <xdr:col>3</xdr:col>
      <xdr:colOff>571500</xdr:colOff>
      <xdr:row>2</xdr:row>
      <xdr:rowOff>57150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952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="130" zoomScaleNormal="130" workbookViewId="0" topLeftCell="A1">
      <selection activeCell="D11" sqref="D11"/>
    </sheetView>
  </sheetViews>
  <sheetFormatPr defaultColWidth="11.421875" defaultRowHeight="12.75"/>
  <cols>
    <col min="1" max="1" width="3.28125" style="0" customWidth="1"/>
    <col min="3" max="3" width="24.28125" style="0" bestFit="1" customWidth="1"/>
    <col min="8" max="8" width="3.14062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/>
      <c r="B4" s="40" t="s">
        <v>19</v>
      </c>
      <c r="C4" s="40"/>
      <c r="D4" s="40"/>
      <c r="E4" s="40"/>
      <c r="F4" s="40"/>
      <c r="G4" s="4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41"/>
      <c r="B5" s="42"/>
      <c r="C5" s="42"/>
      <c r="D5" s="42"/>
      <c r="E5" s="43"/>
      <c r="F5" s="43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6" t="s">
        <v>0</v>
      </c>
      <c r="B6" s="17"/>
      <c r="C6" s="17"/>
      <c r="D6" s="2">
        <v>550</v>
      </c>
      <c r="E6" s="13" t="s">
        <v>1</v>
      </c>
      <c r="F6" s="3" t="s">
        <v>2</v>
      </c>
      <c r="G6" s="4">
        <f>ROUND(300/$D6,3)</f>
        <v>0.545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6" t="s">
        <v>3</v>
      </c>
      <c r="B7" s="17"/>
      <c r="C7" s="17"/>
      <c r="D7" s="5">
        <v>490</v>
      </c>
      <c r="E7" s="14" t="s">
        <v>4</v>
      </c>
      <c r="F7" s="45"/>
      <c r="G7" s="4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22"/>
      <c r="B8" s="23"/>
      <c r="C8" s="23"/>
      <c r="D8" s="23"/>
      <c r="E8" s="23"/>
      <c r="F8" s="23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6" t="s">
        <v>5</v>
      </c>
      <c r="B9" s="17"/>
      <c r="C9" s="17"/>
      <c r="D9" s="6">
        <f>ROUND(1000000/4/PI()^2/$G6^2/$D7,1)</f>
        <v>174</v>
      </c>
      <c r="E9" s="3" t="s">
        <v>6</v>
      </c>
      <c r="F9" s="20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22"/>
      <c r="B10" s="23"/>
      <c r="C10" s="23"/>
      <c r="D10" s="23"/>
      <c r="E10" s="23"/>
      <c r="F10" s="23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6" t="s">
        <v>7</v>
      </c>
      <c r="B11" s="17"/>
      <c r="C11" s="17"/>
      <c r="D11" s="5">
        <v>0.35</v>
      </c>
      <c r="E11" s="12" t="s">
        <v>8</v>
      </c>
      <c r="F11" s="9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6" t="s">
        <v>9</v>
      </c>
      <c r="B12" s="17"/>
      <c r="C12" s="17"/>
      <c r="D12" s="5">
        <v>3.2</v>
      </c>
      <c r="E12" s="12" t="s">
        <v>10</v>
      </c>
      <c r="F12" s="20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6" t="s">
        <v>11</v>
      </c>
      <c r="B13" s="17"/>
      <c r="C13" s="17"/>
      <c r="D13" s="15">
        <f>10/D11</f>
        <v>28.571428571428573</v>
      </c>
      <c r="E13" s="12" t="s">
        <v>12</v>
      </c>
      <c r="F13" s="20"/>
      <c r="G13" s="2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22"/>
      <c r="B14" s="23"/>
      <c r="C14" s="23"/>
      <c r="D14" s="23"/>
      <c r="E14" s="23"/>
      <c r="F14" s="23"/>
      <c r="G14" s="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8" t="s">
        <v>13</v>
      </c>
      <c r="B15" s="19"/>
      <c r="C15" s="19"/>
      <c r="D15" s="7">
        <f>ROUND(POWER($D9/0.0066/POWER($D13,0.707)/POWER($D12,1.707),0.7734),0)</f>
        <v>90</v>
      </c>
      <c r="E15" s="20"/>
      <c r="F15" s="23"/>
      <c r="G15" s="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thickBot="1">
      <c r="A16" s="30" t="s">
        <v>14</v>
      </c>
      <c r="B16" s="31"/>
      <c r="C16" s="31"/>
      <c r="D16" s="8">
        <f>ROUND(D15/D13,1)</f>
        <v>3.2</v>
      </c>
      <c r="E16" s="8" t="s">
        <v>10</v>
      </c>
      <c r="F16" s="32"/>
      <c r="G16" s="3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thickBot="1">
      <c r="A17" s="1"/>
      <c r="B17" s="1"/>
      <c r="C17" s="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thickBot="1">
      <c r="A18" s="34" t="s">
        <v>15</v>
      </c>
      <c r="B18" s="35"/>
      <c r="C18" s="35"/>
      <c r="D18" s="35"/>
      <c r="E18" s="35"/>
      <c r="F18" s="35"/>
      <c r="G18" s="3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7" t="s">
        <v>16</v>
      </c>
      <c r="B19" s="38"/>
      <c r="C19" s="38"/>
      <c r="D19" s="38"/>
      <c r="E19" s="38"/>
      <c r="F19" s="38"/>
      <c r="G19" s="3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24" t="s">
        <v>17</v>
      </c>
      <c r="B20" s="25"/>
      <c r="C20" s="25"/>
      <c r="D20" s="25"/>
      <c r="E20" s="25"/>
      <c r="F20" s="25"/>
      <c r="G20" s="2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thickBot="1">
      <c r="A21" s="27" t="s">
        <v>18</v>
      </c>
      <c r="B21" s="28"/>
      <c r="C21" s="28"/>
      <c r="D21" s="28"/>
      <c r="E21" s="28"/>
      <c r="F21" s="28"/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mergeCells count="23">
    <mergeCell ref="A9:C9"/>
    <mergeCell ref="F9:G9"/>
    <mergeCell ref="A8:G8"/>
    <mergeCell ref="B4:G4"/>
    <mergeCell ref="A5:G5"/>
    <mergeCell ref="A6:C6"/>
    <mergeCell ref="A7:C7"/>
    <mergeCell ref="F7:G7"/>
    <mergeCell ref="A10:G10"/>
    <mergeCell ref="A11:C11"/>
    <mergeCell ref="A12:C12"/>
    <mergeCell ref="F12:G12"/>
    <mergeCell ref="A20:G20"/>
    <mergeCell ref="A21:G21"/>
    <mergeCell ref="A16:C16"/>
    <mergeCell ref="F16:G16"/>
    <mergeCell ref="A18:G18"/>
    <mergeCell ref="A19:G19"/>
    <mergeCell ref="A13:C13"/>
    <mergeCell ref="A15:C15"/>
    <mergeCell ref="F13:G13"/>
    <mergeCell ref="A14:G14"/>
    <mergeCell ref="E15:G1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2003-03-04T18:40:29Z</dcterms:created>
  <dcterms:modified xsi:type="dcterms:W3CDTF">2003-05-14T21:59:49Z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